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1355" windowHeight="6270" activeTab="0"/>
  </bookViews>
  <sheets>
    <sheet name="Cover Letter" sheetId="1" r:id="rId1"/>
    <sheet name="Data Entry Page" sheetId="2" r:id="rId2"/>
  </sheets>
  <definedNames/>
  <calcPr fullCalcOnLoad="1"/>
</workbook>
</file>

<file path=xl/sharedStrings.xml><?xml version="1.0" encoding="utf-8"?>
<sst xmlns="http://schemas.openxmlformats.org/spreadsheetml/2006/main" count="78" uniqueCount="55">
  <si>
    <t>Tons of paper per year</t>
  </si>
  <si>
    <t>Year After THERMOCON</t>
  </si>
  <si>
    <t>2nd Year no THERMOCON</t>
  </si>
  <si>
    <t>% Increase in Productivity</t>
  </si>
  <si>
    <t>◄Required</t>
  </si>
  <si>
    <t>Year Before THERMOCON</t>
  </si>
  <si>
    <t>Paper price per ton</t>
  </si>
  <si>
    <t>% of corrugator waste</t>
  </si>
  <si>
    <t>Cost of corrugator waste</t>
  </si>
  <si>
    <t>Total Savings</t>
  </si>
  <si>
    <t>Sell Price of waste paper/ton</t>
  </si>
  <si>
    <t>increased productivity of 40%</t>
  </si>
  <si>
    <t>Fuel price per unit</t>
  </si>
  <si>
    <t xml:space="preserve">Units of boiler fuel per year </t>
  </si>
  <si>
    <t>Units of boiler fuel per year</t>
  </si>
  <si>
    <t>Units of boiler fuel per ton</t>
  </si>
  <si>
    <t>% Change in total fuel used</t>
  </si>
  <si>
    <t>Total cost of fuel per year</t>
  </si>
  <si>
    <t>% Change in fuel per ton of paper</t>
  </si>
  <si>
    <t>Fuel cost per ton of paper</t>
  </si>
  <si>
    <t>% Fuel Price Increase</t>
  </si>
  <si>
    <t>Cost of paper waste</t>
  </si>
  <si>
    <t>per year</t>
  </si>
  <si>
    <t>Cost of fuel saved</t>
  </si>
  <si>
    <t>per ton</t>
  </si>
  <si>
    <t>Units of fuel saved</t>
  </si>
  <si>
    <t>Units of fuel =</t>
  </si>
  <si>
    <t xml:space="preserve">Liters, gallons, cu/M, </t>
  </si>
  <si>
    <t>cu/ft, Kg, Lb, Tons, etc.</t>
  </si>
  <si>
    <t>DO YOU WANT US TO SHOW YOU HOW?</t>
  </si>
  <si>
    <t>HOW DID YOU PREPARE YOUR CORRUGATOR FOR TODAY’S HIGHER OIL AND GAS PRICES?????</t>
  </si>
  <si>
    <t>WHAT DID YOU DO TO OFFSET THE RISING COST OF CORRUGATING PAPER?????</t>
  </si>
  <si>
    <t>MANY CUSTOMERS RAISED CORRUGATOR PRODUCTIVITY BY 40% OR MORE, REDUCED WASTE, RAISED SHEET CALIPERS BY 10%, AND AT THE SAME TIME ALL OUR CUSTOMERS ENJOYED A RETURN ON INVESTMENT OF LESS THAN ONE YEAR.</t>
  </si>
  <si>
    <t>OUR CUSTOMERS’ BOILER FUEL BILLS ARE NORMALLY 30%+ LOWER PER TON OF PAPER THAN OUR NON-CUSTOMERS!</t>
  </si>
  <si>
    <t>ERIDAN INTERNATIONAL</t>
  </si>
  <si>
    <t>While you are thinking about this or looking over our web site, please use the attached Boiler Fuel/Paper Waste Analysis Data Sheet on MS Excel Data Entry Page tab below to calculate the savings your company could be enjoying right now.  Simply insert the total past 12 months of data for fuel consumed, tons of paper, fuel price, paper price, waste paper price, and corrugator waste.  Then look to the right to see how much more you could have saved in the coming year!</t>
  </si>
  <si>
    <r>
      <t xml:space="preserve">                                                 </t>
    </r>
    <r>
      <rPr>
        <b/>
        <sz val="14"/>
        <color indexed="10"/>
        <rFont val="Arial"/>
        <family val="2"/>
      </rPr>
      <t>ERIDAN INTERNATIONAL BOILER FUEL SAVINGS ANALYSIS</t>
    </r>
  </si>
  <si>
    <t>Input Data Current Year</t>
  </si>
  <si>
    <t>Model assumes yearly fuel</t>
  </si>
  <si>
    <t>price increase, yearly boiler</t>
  </si>
  <si>
    <t xml:space="preserve">This is based on CUSTOMER </t>
  </si>
  <si>
    <t>provided data showing 40%</t>
  </si>
  <si>
    <t>more product for 5% less fuel</t>
  </si>
  <si>
    <t xml:space="preserve">saved each 1.0% </t>
  </si>
  <si>
    <t>Est. paper price/ton 1 year</t>
  </si>
  <si>
    <t>Est. price of waste paper/ton</t>
  </si>
  <si>
    <t>1 year</t>
  </si>
  <si>
    <t>Estimated fuel price in 1 year</t>
  </si>
  <si>
    <t>corrugators with splicers</t>
  </si>
  <si>
    <t>is 2%</t>
  </si>
  <si>
    <r>
      <t>The "</t>
    </r>
    <r>
      <rPr>
        <b/>
        <u val="single"/>
        <sz val="10"/>
        <color indexed="62"/>
        <rFont val="Arial"/>
        <family val="2"/>
      </rPr>
      <t>target</t>
    </r>
    <r>
      <rPr>
        <b/>
        <sz val="10"/>
        <color indexed="62"/>
        <rFont val="Arial"/>
        <family val="2"/>
      </rPr>
      <t xml:space="preserve">" for </t>
    </r>
  </si>
  <si>
    <t>uncontrolled waste</t>
  </si>
  <si>
    <t>(trim not included) for</t>
  </si>
  <si>
    <t>fuel decrease of 5%, and</t>
  </si>
  <si>
    <r>
      <t>CLICK HERE</t>
    </r>
    <r>
      <rPr>
        <u val="single"/>
        <sz val="10"/>
        <color indexed="12"/>
        <rFont val="Arial"/>
        <family val="2"/>
      </rPr>
      <t xml:space="preserve"> TO CONTACT ERIDAN INTERNATIONAL AT SALES@ERIDANLTD.COM TO FIND OUT HOW WE CAN GIVE YOU THE SAME COMPETITIVE EDGE IN THE MARKET.</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</si>
</sst>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1E]#,##0.00"/>
    <numFmt numFmtId="173" formatCode="&quot;Yes&quot;;&quot;Yes&quot;;&quot;No&quot;"/>
    <numFmt numFmtId="174" formatCode="&quot;True&quot;;&quot;True&quot;;&quot;False&quot;"/>
    <numFmt numFmtId="175" formatCode="&quot;On&quot;;&quot;On&quot;;&quot;Off&quot;"/>
    <numFmt numFmtId="176" formatCode="[$€-2]\ #,##0.00_);[Red]\([$€-2]\ #,##0.00\)"/>
    <numFmt numFmtId="177" formatCode="#,##0.0000"/>
  </numFmts>
  <fonts count="50">
    <font>
      <sz val="10"/>
      <name val="Arial"/>
      <family val="0"/>
    </font>
    <font>
      <sz val="8"/>
      <name val="Arial"/>
      <family val="2"/>
    </font>
    <font>
      <sz val="10"/>
      <color indexed="10"/>
      <name val="Arial"/>
      <family val="2"/>
    </font>
    <font>
      <b/>
      <sz val="12"/>
      <color indexed="62"/>
      <name val="Arial"/>
      <family val="2"/>
    </font>
    <font>
      <b/>
      <sz val="10"/>
      <color indexed="10"/>
      <name val="Arial"/>
      <family val="2"/>
    </font>
    <font>
      <b/>
      <sz val="10"/>
      <color indexed="62"/>
      <name val="Arial"/>
      <family val="2"/>
    </font>
    <font>
      <u val="single"/>
      <sz val="10"/>
      <color indexed="12"/>
      <name val="Arial"/>
      <family val="2"/>
    </font>
    <font>
      <u val="single"/>
      <sz val="10"/>
      <color indexed="36"/>
      <name val="Arial"/>
      <family val="2"/>
    </font>
    <font>
      <b/>
      <i/>
      <u val="single"/>
      <sz val="10"/>
      <color indexed="62"/>
      <name val="Arial"/>
      <family val="2"/>
    </font>
    <font>
      <b/>
      <sz val="12"/>
      <color indexed="10"/>
      <name val="Arial"/>
      <family val="2"/>
    </font>
    <font>
      <b/>
      <sz val="10"/>
      <name val="Arial"/>
      <family val="2"/>
    </font>
    <font>
      <b/>
      <sz val="8"/>
      <color indexed="62"/>
      <name val="Arial"/>
      <family val="2"/>
    </font>
    <font>
      <b/>
      <i/>
      <u val="single"/>
      <sz val="10"/>
      <color indexed="12"/>
      <name val="Arial"/>
      <family val="2"/>
    </font>
    <font>
      <b/>
      <sz val="14"/>
      <color indexed="10"/>
      <name val="Arial"/>
      <family val="2"/>
    </font>
    <font>
      <b/>
      <u val="single"/>
      <sz val="10"/>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333399"/>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color indexed="10"/>
      </left>
      <right style="double">
        <color indexed="10"/>
      </right>
      <top style="double">
        <color indexed="10"/>
      </top>
      <bottom>
        <color indexed="63"/>
      </bottom>
    </border>
    <border>
      <left style="double">
        <color indexed="10"/>
      </left>
      <right style="double">
        <color indexed="10"/>
      </right>
      <top>
        <color indexed="63"/>
      </top>
      <bottom>
        <color indexed="63"/>
      </bottom>
    </border>
    <border>
      <left style="double">
        <color indexed="10"/>
      </left>
      <right style="double">
        <color indexed="10"/>
      </right>
      <top>
        <color indexed="63"/>
      </top>
      <bottom style="double">
        <color indexed="10"/>
      </bottom>
    </border>
    <border>
      <left style="double">
        <color indexed="62"/>
      </left>
      <right style="double">
        <color indexed="62"/>
      </right>
      <top style="double">
        <color indexed="62"/>
      </top>
      <bottom>
        <color indexed="63"/>
      </bottom>
    </border>
    <border>
      <left style="double">
        <color indexed="62"/>
      </left>
      <right style="double">
        <color indexed="62"/>
      </right>
      <top>
        <color indexed="63"/>
      </top>
      <bottom>
        <color indexed="63"/>
      </bottom>
    </border>
    <border>
      <left style="double">
        <color indexed="62"/>
      </left>
      <right style="double">
        <color indexed="62"/>
      </right>
      <top>
        <color indexed="63"/>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8">
    <xf numFmtId="0" fontId="0" fillId="0" borderId="0" xfId="0" applyAlignment="1">
      <alignment/>
    </xf>
    <xf numFmtId="172" fontId="0" fillId="0" borderId="0" xfId="0" applyNumberFormat="1" applyAlignment="1">
      <alignment/>
    </xf>
    <xf numFmtId="0" fontId="0" fillId="0" borderId="0" xfId="0" applyAlignment="1">
      <alignment horizontal="center"/>
    </xf>
    <xf numFmtId="0" fontId="0" fillId="0" borderId="0" xfId="0" applyAlignment="1">
      <alignment horizontal="center" vertical="center"/>
    </xf>
    <xf numFmtId="0" fontId="0" fillId="33" borderId="0" xfId="0" applyFill="1" applyAlignment="1">
      <alignment/>
    </xf>
    <xf numFmtId="0" fontId="0" fillId="33" borderId="0" xfId="0" applyFill="1" applyAlignment="1">
      <alignment horizontal="center" vertical="center"/>
    </xf>
    <xf numFmtId="0" fontId="0" fillId="34" borderId="10" xfId="0" applyNumberFormat="1" applyFill="1" applyBorder="1" applyAlignment="1">
      <alignment/>
    </xf>
    <xf numFmtId="0" fontId="0" fillId="34" borderId="10" xfId="0" applyFill="1" applyBorder="1" applyAlignment="1">
      <alignment/>
    </xf>
    <xf numFmtId="4" fontId="0" fillId="34" borderId="10" xfId="0" applyNumberFormat="1" applyFill="1" applyBorder="1" applyAlignment="1">
      <alignment/>
    </xf>
    <xf numFmtId="10" fontId="0" fillId="34" borderId="10" xfId="0" applyNumberFormat="1" applyFill="1" applyBorder="1" applyAlignment="1">
      <alignment/>
    </xf>
    <xf numFmtId="0" fontId="0" fillId="0" borderId="0" xfId="0" applyFont="1" applyAlignment="1">
      <alignment/>
    </xf>
    <xf numFmtId="0" fontId="0" fillId="0" borderId="0" xfId="0" applyFill="1" applyAlignment="1">
      <alignment/>
    </xf>
    <xf numFmtId="0" fontId="0" fillId="0" borderId="0" xfId="0" applyFill="1" applyAlignment="1">
      <alignment horizontal="center" vertical="center"/>
    </xf>
    <xf numFmtId="0" fontId="0" fillId="0" borderId="0" xfId="0" applyFill="1" applyAlignment="1">
      <alignment horizontal="center"/>
    </xf>
    <xf numFmtId="172" fontId="0" fillId="0" borderId="0" xfId="0" applyNumberFormat="1" applyFill="1" applyAlignment="1">
      <alignment/>
    </xf>
    <xf numFmtId="0" fontId="11" fillId="33" borderId="0" xfId="0" applyFont="1" applyFill="1" applyAlignment="1">
      <alignment horizontal="center" vertical="center"/>
    </xf>
    <xf numFmtId="0" fontId="9" fillId="33" borderId="0" xfId="0" applyFont="1" applyFill="1" applyAlignment="1">
      <alignment horizontal="center" wrapText="1"/>
    </xf>
    <xf numFmtId="0" fontId="0" fillId="33" borderId="0" xfId="0" applyFont="1" applyFill="1" applyAlignment="1">
      <alignment/>
    </xf>
    <xf numFmtId="0" fontId="4" fillId="33" borderId="0" xfId="0" applyFont="1" applyFill="1" applyAlignment="1">
      <alignment horizontal="center" wrapText="1"/>
    </xf>
    <xf numFmtId="0" fontId="0" fillId="33" borderId="0" xfId="0" applyFont="1" applyFill="1" applyAlignment="1">
      <alignment/>
    </xf>
    <xf numFmtId="0" fontId="5" fillId="33" borderId="0" xfId="0" applyFont="1" applyFill="1" applyAlignment="1">
      <alignment horizontal="center" wrapText="1"/>
    </xf>
    <xf numFmtId="0" fontId="3" fillId="33" borderId="0" xfId="0" applyFont="1" applyFill="1" applyAlignment="1">
      <alignment horizontal="center" wrapText="1"/>
    </xf>
    <xf numFmtId="0" fontId="12" fillId="33" borderId="0" xfId="53" applyFont="1" applyFill="1" applyAlignment="1" applyProtection="1">
      <alignment horizontal="center" wrapText="1"/>
      <protection/>
    </xf>
    <xf numFmtId="0" fontId="10" fillId="33" borderId="0" xfId="0" applyFont="1" applyFill="1" applyAlignment="1">
      <alignment horizontal="center" wrapText="1"/>
    </xf>
    <xf numFmtId="0" fontId="0" fillId="33" borderId="0" xfId="0" applyFill="1" applyAlignment="1">
      <alignment horizontal="center"/>
    </xf>
    <xf numFmtId="172" fontId="0" fillId="33" borderId="0" xfId="0" applyNumberFormat="1" applyFill="1" applyAlignment="1">
      <alignment/>
    </xf>
    <xf numFmtId="0" fontId="3" fillId="33" borderId="0" xfId="0" applyFont="1" applyFill="1" applyAlignment="1">
      <alignment/>
    </xf>
    <xf numFmtId="4" fontId="0" fillId="33" borderId="0" xfId="0" applyNumberFormat="1" applyFill="1" applyAlignment="1">
      <alignment horizontal="center"/>
    </xf>
    <xf numFmtId="4" fontId="0" fillId="33" borderId="0" xfId="0" applyNumberFormat="1" applyFill="1" applyAlignment="1">
      <alignment horizontal="center" vertical="center"/>
    </xf>
    <xf numFmtId="4" fontId="0" fillId="33" borderId="0" xfId="0" applyNumberFormat="1" applyFill="1" applyAlignment="1">
      <alignment/>
    </xf>
    <xf numFmtId="0" fontId="2" fillId="33" borderId="0" xfId="0" applyFont="1" applyFill="1" applyAlignment="1">
      <alignment/>
    </xf>
    <xf numFmtId="2" fontId="0" fillId="33" borderId="0" xfId="0" applyNumberFormat="1" applyFill="1" applyAlignment="1">
      <alignment horizontal="center"/>
    </xf>
    <xf numFmtId="0" fontId="5" fillId="33" borderId="0" xfId="0" applyFont="1" applyFill="1" applyAlignment="1">
      <alignment horizontal="center"/>
    </xf>
    <xf numFmtId="2" fontId="2" fillId="33" borderId="0" xfId="0" applyNumberFormat="1" applyFont="1" applyFill="1" applyAlignment="1">
      <alignment/>
    </xf>
    <xf numFmtId="0" fontId="5" fillId="33" borderId="0" xfId="0" applyFont="1" applyFill="1" applyAlignment="1">
      <alignment horizontal="center" vertical="center"/>
    </xf>
    <xf numFmtId="0" fontId="8" fillId="33" borderId="0" xfId="0" applyFont="1" applyFill="1" applyAlignment="1">
      <alignment horizontal="center" vertical="center"/>
    </xf>
    <xf numFmtId="172" fontId="4" fillId="33" borderId="11" xfId="0" applyNumberFormat="1" applyFont="1" applyFill="1" applyBorder="1" applyAlignment="1">
      <alignment/>
    </xf>
    <xf numFmtId="10" fontId="0" fillId="33" borderId="0" xfId="0" applyNumberFormat="1" applyFill="1" applyAlignment="1">
      <alignment/>
    </xf>
    <xf numFmtId="1" fontId="0" fillId="33" borderId="0" xfId="0" applyNumberFormat="1" applyFill="1" applyAlignment="1">
      <alignment/>
    </xf>
    <xf numFmtId="10" fontId="0" fillId="33" borderId="0" xfId="0" applyNumberFormat="1" applyFill="1" applyAlignment="1">
      <alignment horizontal="center"/>
    </xf>
    <xf numFmtId="10" fontId="0" fillId="33" borderId="0" xfId="0" applyNumberFormat="1" applyFill="1" applyAlignment="1">
      <alignment horizontal="center" vertical="center"/>
    </xf>
    <xf numFmtId="172" fontId="4" fillId="33" borderId="12" xfId="0" applyNumberFormat="1" applyFont="1" applyFill="1" applyBorder="1" applyAlignment="1">
      <alignment/>
    </xf>
    <xf numFmtId="2" fontId="0" fillId="33" borderId="0" xfId="0" applyNumberFormat="1" applyFill="1" applyAlignment="1">
      <alignment/>
    </xf>
    <xf numFmtId="172" fontId="0" fillId="33" borderId="0" xfId="0" applyNumberFormat="1" applyFill="1" applyBorder="1" applyAlignment="1">
      <alignment/>
    </xf>
    <xf numFmtId="4" fontId="5" fillId="33" borderId="12" xfId="0" applyNumberFormat="1" applyFont="1" applyFill="1" applyBorder="1" applyAlignment="1">
      <alignment/>
    </xf>
    <xf numFmtId="4" fontId="5" fillId="33" borderId="13" xfId="0" applyNumberFormat="1" applyFont="1" applyFill="1" applyBorder="1" applyAlignment="1">
      <alignment/>
    </xf>
    <xf numFmtId="0" fontId="0" fillId="35" borderId="0" xfId="0" applyFont="1" applyFill="1" applyAlignment="1">
      <alignment/>
    </xf>
    <xf numFmtId="0" fontId="0" fillId="35" borderId="0" xfId="0" applyFill="1" applyAlignment="1">
      <alignment/>
    </xf>
    <xf numFmtId="0" fontId="0" fillId="35" borderId="0" xfId="0" applyFill="1" applyAlignment="1">
      <alignment horizontal="center"/>
    </xf>
    <xf numFmtId="0" fontId="0" fillId="35" borderId="0" xfId="0" applyFill="1" applyAlignment="1">
      <alignment horizontal="center" vertical="center"/>
    </xf>
    <xf numFmtId="172" fontId="0" fillId="35" borderId="0" xfId="0" applyNumberFormat="1" applyFill="1" applyAlignment="1">
      <alignment/>
    </xf>
    <xf numFmtId="177" fontId="0" fillId="34" borderId="10" xfId="0" applyNumberFormat="1" applyFill="1" applyBorder="1" applyAlignment="1">
      <alignment/>
    </xf>
    <xf numFmtId="0" fontId="14" fillId="33" borderId="0" xfId="0" applyFont="1" applyFill="1" applyAlignment="1">
      <alignment horizontal="center" vertical="center"/>
    </xf>
    <xf numFmtId="4" fontId="0" fillId="35" borderId="10" xfId="0" applyNumberFormat="1" applyFill="1" applyBorder="1" applyAlignment="1">
      <alignment/>
    </xf>
    <xf numFmtId="172" fontId="5" fillId="33" borderId="14" xfId="0" applyNumberFormat="1" applyFont="1" applyFill="1" applyBorder="1" applyAlignment="1">
      <alignment/>
    </xf>
    <xf numFmtId="172" fontId="5" fillId="33" borderId="15" xfId="0" applyNumberFormat="1" applyFont="1" applyFill="1" applyBorder="1" applyAlignment="1">
      <alignment/>
    </xf>
    <xf numFmtId="172" fontId="5" fillId="33" borderId="16" xfId="0" applyNumberFormat="1" applyFont="1" applyFill="1" applyBorder="1" applyAlignment="1">
      <alignment/>
    </xf>
    <xf numFmtId="0" fontId="49"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jpeg" /><Relationship Id="rId3" Type="http://schemas.openxmlformats.org/officeDocument/2006/relationships/image" Target="../media/image4.png" /><Relationship Id="rId4" Type="http://schemas.openxmlformats.org/officeDocument/2006/relationships/image" Target="../media/image3.png" /><Relationship Id="rId5"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2171700</xdr:colOff>
      <xdr:row>0</xdr:row>
      <xdr:rowOff>85725</xdr:rowOff>
    </xdr:from>
    <xdr:to>
      <xdr:col>1</xdr:col>
      <xdr:colOff>3190875</xdr:colOff>
      <xdr:row>3</xdr:row>
      <xdr:rowOff>142875</xdr:rowOff>
    </xdr:to>
    <xdr:pic>
      <xdr:nvPicPr>
        <xdr:cNvPr id="1" name="Picture 6" descr="Logor300"/>
        <xdr:cNvPicPr preferRelativeResize="1">
          <a:picLocks noChangeAspect="1"/>
        </xdr:cNvPicPr>
      </xdr:nvPicPr>
      <xdr:blipFill>
        <a:blip r:embed="rId1"/>
        <a:stretch>
          <a:fillRect/>
        </a:stretch>
      </xdr:blipFill>
      <xdr:spPr>
        <a:xfrm>
          <a:off x="2552700" y="85725"/>
          <a:ext cx="1019175" cy="542925"/>
        </a:xfrm>
        <a:prstGeom prst="rect">
          <a:avLst/>
        </a:prstGeom>
        <a:noFill/>
        <a:ln w="9525" cmpd="sng">
          <a:noFill/>
        </a:ln>
      </xdr:spPr>
    </xdr:pic>
    <xdr:clientData/>
  </xdr:twoCellAnchor>
  <xdr:twoCellAnchor>
    <xdr:from>
      <xdr:col>2</xdr:col>
      <xdr:colOff>95250</xdr:colOff>
      <xdr:row>0</xdr:row>
      <xdr:rowOff>104775</xdr:rowOff>
    </xdr:from>
    <xdr:to>
      <xdr:col>5</xdr:col>
      <xdr:colOff>66675</xdr:colOff>
      <xdr:row>7</xdr:row>
      <xdr:rowOff>85725</xdr:rowOff>
    </xdr:to>
    <xdr:grpSp>
      <xdr:nvGrpSpPr>
        <xdr:cNvPr id="2" name="Group 23"/>
        <xdr:cNvGrpSpPr>
          <a:grpSpLocks noChangeAspect="1"/>
        </xdr:cNvGrpSpPr>
      </xdr:nvGrpSpPr>
      <xdr:grpSpPr>
        <a:xfrm>
          <a:off x="5857875" y="104775"/>
          <a:ext cx="1800225" cy="1352550"/>
          <a:chOff x="615" y="11"/>
          <a:chExt cx="189" cy="142"/>
        </a:xfrm>
        <a:solidFill>
          <a:srgbClr val="FFFFFF"/>
        </a:solidFill>
      </xdr:grpSpPr>
      <xdr:sp>
        <xdr:nvSpPr>
          <xdr:cNvPr id="3" name="AutoShape 22"/>
          <xdr:cNvSpPr>
            <a:spLocks noChangeAspect="1"/>
          </xdr:cNvSpPr>
        </xdr:nvSpPr>
        <xdr:spPr>
          <a:xfrm>
            <a:off x="615" y="11"/>
            <a:ext cx="189" cy="142"/>
          </a:xfrm>
          <a:prstGeom prst="rect">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24"/>
          <xdr:cNvPicPr preferRelativeResize="1">
            <a:picLocks noChangeAspect="1"/>
          </xdr:cNvPicPr>
        </xdr:nvPicPr>
        <xdr:blipFill>
          <a:blip r:embed="rId2"/>
          <a:stretch>
            <a:fillRect/>
          </a:stretch>
        </xdr:blipFill>
        <xdr:spPr>
          <a:xfrm>
            <a:off x="615" y="11"/>
            <a:ext cx="189" cy="142"/>
          </a:xfrm>
          <a:prstGeom prst="rect">
            <a:avLst/>
          </a:prstGeom>
          <a:noFill/>
          <a:ln w="9525" cmpd="sng">
            <a:noFill/>
          </a:ln>
        </xdr:spPr>
      </xdr:pic>
    </xdr:grpSp>
    <xdr:clientData/>
  </xdr:twoCellAnchor>
  <xdr:twoCellAnchor>
    <xdr:from>
      <xdr:col>2</xdr:col>
      <xdr:colOff>95250</xdr:colOff>
      <xdr:row>7</xdr:row>
      <xdr:rowOff>76200</xdr:rowOff>
    </xdr:from>
    <xdr:to>
      <xdr:col>5</xdr:col>
      <xdr:colOff>66675</xdr:colOff>
      <xdr:row>11</xdr:row>
      <xdr:rowOff>142875</xdr:rowOff>
    </xdr:to>
    <xdr:grpSp>
      <xdr:nvGrpSpPr>
        <xdr:cNvPr id="5" name="Group 26"/>
        <xdr:cNvGrpSpPr>
          <a:grpSpLocks noChangeAspect="1"/>
        </xdr:cNvGrpSpPr>
      </xdr:nvGrpSpPr>
      <xdr:grpSpPr>
        <a:xfrm>
          <a:off x="5857875" y="1447800"/>
          <a:ext cx="1800225" cy="1190625"/>
          <a:chOff x="615" y="152"/>
          <a:chExt cx="189" cy="126"/>
        </a:xfrm>
        <a:solidFill>
          <a:srgbClr val="FFFFFF"/>
        </a:solidFill>
      </xdr:grpSpPr>
      <xdr:sp>
        <xdr:nvSpPr>
          <xdr:cNvPr id="6" name="AutoShape 25"/>
          <xdr:cNvSpPr>
            <a:spLocks noChangeAspect="1"/>
          </xdr:cNvSpPr>
        </xdr:nvSpPr>
        <xdr:spPr>
          <a:xfrm>
            <a:off x="615" y="152"/>
            <a:ext cx="189" cy="126"/>
          </a:xfrm>
          <a:prstGeom prst="rect">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27"/>
          <xdr:cNvPicPr preferRelativeResize="1">
            <a:picLocks noChangeAspect="1"/>
          </xdr:cNvPicPr>
        </xdr:nvPicPr>
        <xdr:blipFill>
          <a:blip r:embed="rId3"/>
          <a:stretch>
            <a:fillRect/>
          </a:stretch>
        </xdr:blipFill>
        <xdr:spPr>
          <a:xfrm>
            <a:off x="615" y="152"/>
            <a:ext cx="189" cy="126"/>
          </a:xfrm>
          <a:prstGeom prst="rect">
            <a:avLst/>
          </a:prstGeom>
          <a:noFill/>
          <a:ln w="9525" cmpd="sng">
            <a:noFill/>
          </a:ln>
        </xdr:spPr>
      </xdr:pic>
    </xdr:grpSp>
    <xdr:clientData/>
  </xdr:twoCellAnchor>
  <xdr:twoCellAnchor>
    <xdr:from>
      <xdr:col>2</xdr:col>
      <xdr:colOff>95250</xdr:colOff>
      <xdr:row>12</xdr:row>
      <xdr:rowOff>0</xdr:rowOff>
    </xdr:from>
    <xdr:to>
      <xdr:col>5</xdr:col>
      <xdr:colOff>66675</xdr:colOff>
      <xdr:row>15</xdr:row>
      <xdr:rowOff>142875</xdr:rowOff>
    </xdr:to>
    <xdr:grpSp>
      <xdr:nvGrpSpPr>
        <xdr:cNvPr id="8" name="Group 29"/>
        <xdr:cNvGrpSpPr>
          <a:grpSpLocks noChangeAspect="1"/>
        </xdr:cNvGrpSpPr>
      </xdr:nvGrpSpPr>
      <xdr:grpSpPr>
        <a:xfrm>
          <a:off x="5857875" y="2657475"/>
          <a:ext cx="1800225" cy="1304925"/>
          <a:chOff x="615" y="279"/>
          <a:chExt cx="189" cy="154"/>
        </a:xfrm>
        <a:solidFill>
          <a:srgbClr val="FFFFFF"/>
        </a:solidFill>
      </xdr:grpSpPr>
      <xdr:sp>
        <xdr:nvSpPr>
          <xdr:cNvPr id="9" name="AutoShape 28"/>
          <xdr:cNvSpPr>
            <a:spLocks noChangeAspect="1"/>
          </xdr:cNvSpPr>
        </xdr:nvSpPr>
        <xdr:spPr>
          <a:xfrm>
            <a:off x="615" y="279"/>
            <a:ext cx="189" cy="154"/>
          </a:xfrm>
          <a:prstGeom prst="rect">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0" name="Picture 30"/>
          <xdr:cNvPicPr preferRelativeResize="1">
            <a:picLocks noChangeAspect="1"/>
          </xdr:cNvPicPr>
        </xdr:nvPicPr>
        <xdr:blipFill>
          <a:blip r:embed="rId4"/>
          <a:stretch>
            <a:fillRect/>
          </a:stretch>
        </xdr:blipFill>
        <xdr:spPr>
          <a:xfrm>
            <a:off x="615" y="279"/>
            <a:ext cx="189" cy="154"/>
          </a:xfrm>
          <a:prstGeom prst="rect">
            <a:avLst/>
          </a:prstGeom>
          <a:noFill/>
          <a:ln w="9525" cmpd="sng">
            <a:noFill/>
          </a:ln>
        </xdr:spPr>
      </xdr:pic>
    </xdr:grpSp>
    <xdr:clientData/>
  </xdr:twoCellAnchor>
  <xdr:twoCellAnchor>
    <xdr:from>
      <xdr:col>2</xdr:col>
      <xdr:colOff>95250</xdr:colOff>
      <xdr:row>15</xdr:row>
      <xdr:rowOff>142875</xdr:rowOff>
    </xdr:from>
    <xdr:to>
      <xdr:col>5</xdr:col>
      <xdr:colOff>66675</xdr:colOff>
      <xdr:row>18</xdr:row>
      <xdr:rowOff>123825</xdr:rowOff>
    </xdr:to>
    <xdr:grpSp>
      <xdr:nvGrpSpPr>
        <xdr:cNvPr id="11" name="Group 32"/>
        <xdr:cNvGrpSpPr>
          <a:grpSpLocks noChangeAspect="1"/>
        </xdr:cNvGrpSpPr>
      </xdr:nvGrpSpPr>
      <xdr:grpSpPr>
        <a:xfrm>
          <a:off x="5857875" y="3962400"/>
          <a:ext cx="1800225" cy="1600200"/>
          <a:chOff x="615" y="433"/>
          <a:chExt cx="189" cy="151"/>
        </a:xfrm>
        <a:solidFill>
          <a:srgbClr val="FFFFFF"/>
        </a:solidFill>
      </xdr:grpSpPr>
      <xdr:sp>
        <xdr:nvSpPr>
          <xdr:cNvPr id="12" name="AutoShape 31"/>
          <xdr:cNvSpPr>
            <a:spLocks noChangeAspect="1"/>
          </xdr:cNvSpPr>
        </xdr:nvSpPr>
        <xdr:spPr>
          <a:xfrm>
            <a:off x="615" y="433"/>
            <a:ext cx="189" cy="151"/>
          </a:xfrm>
          <a:prstGeom prst="rect">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3" name="Picture 33"/>
          <xdr:cNvPicPr preferRelativeResize="1">
            <a:picLocks noChangeAspect="1"/>
          </xdr:cNvPicPr>
        </xdr:nvPicPr>
        <xdr:blipFill>
          <a:blip r:embed="rId5"/>
          <a:stretch>
            <a:fillRect/>
          </a:stretch>
        </xdr:blipFill>
        <xdr:spPr>
          <a:xfrm>
            <a:off x="615" y="433"/>
            <a:ext cx="189" cy="1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209550</xdr:colOff>
      <xdr:row>6</xdr:row>
      <xdr:rowOff>9525</xdr:rowOff>
    </xdr:from>
    <xdr:to>
      <xdr:col>6</xdr:col>
      <xdr:colOff>1228725</xdr:colOff>
      <xdr:row>9</xdr:row>
      <xdr:rowOff>66675</xdr:rowOff>
    </xdr:to>
    <xdr:pic>
      <xdr:nvPicPr>
        <xdr:cNvPr id="1" name="Picture 1" descr="Logor300"/>
        <xdr:cNvPicPr preferRelativeResize="1">
          <a:picLocks noChangeAspect="1"/>
        </xdr:cNvPicPr>
      </xdr:nvPicPr>
      <xdr:blipFill>
        <a:blip r:embed="rId1"/>
        <a:stretch>
          <a:fillRect/>
        </a:stretch>
      </xdr:blipFill>
      <xdr:spPr>
        <a:xfrm>
          <a:off x="7296150" y="1085850"/>
          <a:ext cx="1019175" cy="542925"/>
        </a:xfrm>
        <a:prstGeom prst="rect">
          <a:avLst/>
        </a:prstGeom>
        <a:noFill/>
        <a:ln w="9525" cmpd="sng">
          <a:noFill/>
        </a:ln>
      </xdr:spPr>
    </xdr:pic>
    <xdr:clientData/>
  </xdr:twoCellAnchor>
  <xdr:twoCellAnchor editAs="oneCell">
    <xdr:from>
      <xdr:col>6</xdr:col>
      <xdr:colOff>209550</xdr:colOff>
      <xdr:row>6</xdr:row>
      <xdr:rowOff>28575</xdr:rowOff>
    </xdr:from>
    <xdr:to>
      <xdr:col>6</xdr:col>
      <xdr:colOff>1228725</xdr:colOff>
      <xdr:row>9</xdr:row>
      <xdr:rowOff>85725</xdr:rowOff>
    </xdr:to>
    <xdr:pic>
      <xdr:nvPicPr>
        <xdr:cNvPr id="2" name="Picture 1" descr="Logor300"/>
        <xdr:cNvPicPr preferRelativeResize="1">
          <a:picLocks noChangeAspect="1"/>
        </xdr:cNvPicPr>
      </xdr:nvPicPr>
      <xdr:blipFill>
        <a:blip r:embed="rId1"/>
        <a:stretch>
          <a:fillRect/>
        </a:stretch>
      </xdr:blipFill>
      <xdr:spPr>
        <a:xfrm>
          <a:off x="7296150" y="1104900"/>
          <a:ext cx="1019175" cy="542925"/>
        </a:xfrm>
        <a:prstGeom prst="rect">
          <a:avLst/>
        </a:prstGeom>
        <a:noFill/>
        <a:ln w="9525" cmpd="sng">
          <a:noFill/>
        </a:ln>
      </xdr:spPr>
    </xdr:pic>
    <xdr:clientData/>
  </xdr:twoCellAnchor>
  <xdr:twoCellAnchor editAs="oneCell">
    <xdr:from>
      <xdr:col>6</xdr:col>
      <xdr:colOff>209550</xdr:colOff>
      <xdr:row>6</xdr:row>
      <xdr:rowOff>28575</xdr:rowOff>
    </xdr:from>
    <xdr:to>
      <xdr:col>6</xdr:col>
      <xdr:colOff>1228725</xdr:colOff>
      <xdr:row>9</xdr:row>
      <xdr:rowOff>85725</xdr:rowOff>
    </xdr:to>
    <xdr:pic>
      <xdr:nvPicPr>
        <xdr:cNvPr id="3" name="Picture 1" descr="Logor300"/>
        <xdr:cNvPicPr preferRelativeResize="1">
          <a:picLocks noChangeAspect="1"/>
        </xdr:cNvPicPr>
      </xdr:nvPicPr>
      <xdr:blipFill>
        <a:blip r:embed="rId1"/>
        <a:stretch>
          <a:fillRect/>
        </a:stretch>
      </xdr:blipFill>
      <xdr:spPr>
        <a:xfrm>
          <a:off x="7296150" y="1104900"/>
          <a:ext cx="10191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les@eridanltd.com?subject=Boiler%20Fuel%20Analysis%20Enquiry%2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5:H21"/>
  <sheetViews>
    <sheetView tabSelected="1" zoomScalePageLayoutView="0" workbookViewId="0" topLeftCell="A1">
      <selection activeCell="A1" sqref="A1"/>
    </sheetView>
  </sheetViews>
  <sheetFormatPr defaultColWidth="9.140625" defaultRowHeight="12.75"/>
  <cols>
    <col min="1" max="1" width="5.7109375" style="0" customWidth="1"/>
    <col min="2" max="2" width="80.7109375" style="0" customWidth="1"/>
    <col min="3" max="6" width="9.140625" style="4" customWidth="1"/>
  </cols>
  <sheetData>
    <row r="1" s="4" customFormat="1" ht="12.75"/>
    <row r="2" s="4" customFormat="1" ht="12.75"/>
    <row r="3" s="4" customFormat="1" ht="12.75"/>
    <row r="4" s="4" customFormat="1" ht="12.75"/>
    <row r="5" s="5" customFormat="1" ht="12.75">
      <c r="B5" s="15" t="s">
        <v>34</v>
      </c>
    </row>
    <row r="6" s="4" customFormat="1" ht="12.75"/>
    <row r="7" spans="1:8" ht="31.5">
      <c r="A7" s="4"/>
      <c r="B7" s="16" t="s">
        <v>30</v>
      </c>
      <c r="G7" s="4"/>
      <c r="H7" s="4"/>
    </row>
    <row r="8" spans="1:8" s="10" customFormat="1" ht="12.75">
      <c r="A8" s="17"/>
      <c r="B8" s="18"/>
      <c r="C8" s="19"/>
      <c r="D8" s="19"/>
      <c r="E8" s="19"/>
      <c r="F8" s="19"/>
      <c r="G8" s="19"/>
      <c r="H8" s="19"/>
    </row>
    <row r="9" spans="1:8" ht="31.5">
      <c r="A9" s="4"/>
      <c r="B9" s="16" t="s">
        <v>31</v>
      </c>
      <c r="G9" s="4"/>
      <c r="H9" s="4"/>
    </row>
    <row r="10" spans="1:8" s="10" customFormat="1" ht="12.75">
      <c r="A10" s="17"/>
      <c r="B10" s="20"/>
      <c r="C10" s="19"/>
      <c r="D10" s="19"/>
      <c r="E10" s="19"/>
      <c r="F10" s="19"/>
      <c r="G10" s="19"/>
      <c r="H10" s="19"/>
    </row>
    <row r="11" spans="1:8" ht="31.5">
      <c r="A11" s="4"/>
      <c r="B11" s="21" t="s">
        <v>33</v>
      </c>
      <c r="G11" s="4"/>
      <c r="H11" s="4"/>
    </row>
    <row r="12" spans="1:8" s="10" customFormat="1" ht="12.75">
      <c r="A12" s="17"/>
      <c r="B12" s="20"/>
      <c r="C12" s="19"/>
      <c r="D12" s="19"/>
      <c r="E12" s="19"/>
      <c r="F12" s="19"/>
      <c r="G12" s="19"/>
      <c r="H12" s="19"/>
    </row>
    <row r="13" spans="1:8" ht="63">
      <c r="A13" s="4"/>
      <c r="B13" s="21" t="s">
        <v>32</v>
      </c>
      <c r="G13" s="4"/>
      <c r="H13" s="4"/>
    </row>
    <row r="14" spans="1:8" s="10" customFormat="1" ht="12.75">
      <c r="A14" s="17"/>
      <c r="B14" s="20"/>
      <c r="C14" s="19"/>
      <c r="D14" s="19"/>
      <c r="E14" s="19"/>
      <c r="F14" s="19"/>
      <c r="G14" s="19"/>
      <c r="H14" s="19"/>
    </row>
    <row r="15" spans="1:8" ht="15.75">
      <c r="A15" s="4"/>
      <c r="B15" s="21" t="s">
        <v>29</v>
      </c>
      <c r="G15" s="4"/>
      <c r="H15" s="4"/>
    </row>
    <row r="16" spans="1:8" ht="25.5">
      <c r="A16" s="4"/>
      <c r="B16" s="22" t="s">
        <v>54</v>
      </c>
      <c r="G16" s="4"/>
      <c r="H16" s="4"/>
    </row>
    <row r="17" spans="1:8" ht="89.25">
      <c r="A17" s="4"/>
      <c r="B17" s="23" t="s">
        <v>35</v>
      </c>
      <c r="G17" s="4"/>
      <c r="H17" s="4"/>
    </row>
    <row r="18" spans="1:8" ht="12.75">
      <c r="A18" s="4"/>
      <c r="B18" s="4"/>
      <c r="G18" s="4"/>
      <c r="H18" s="4"/>
    </row>
    <row r="19" spans="1:8" ht="12.75">
      <c r="A19" s="4"/>
      <c r="B19" s="24"/>
      <c r="G19" s="4"/>
      <c r="H19" s="4"/>
    </row>
    <row r="20" spans="1:8" ht="12.75">
      <c r="A20" s="4"/>
      <c r="B20" s="4"/>
      <c r="G20" s="4"/>
      <c r="H20" s="4"/>
    </row>
    <row r="21" spans="1:8" ht="12.75">
      <c r="A21" s="4"/>
      <c r="B21" s="4"/>
      <c r="G21" s="4"/>
      <c r="H21" s="4"/>
    </row>
  </sheetData>
  <sheetProtection/>
  <hyperlinks>
    <hyperlink ref="B16" r:id="rId1" display="CONTACT ERIDAN INTERNATIONAL LTD AT SALES@ERIDANLTD.COM TO FIND OUT HOW WE CAN GIVE YOU THE SAME COMPETITIVE EDGE IN THE MARKET."/>
  </hyperlinks>
  <printOptions/>
  <pageMargins left="0.7480314960629921" right="0.7480314960629921" top="1.3779527559055118" bottom="0.5905511811023623" header="0.5118110236220472" footer="0.5118110236220472"/>
  <pageSetup horizontalDpi="600" verticalDpi="600" orientation="landscape" paperSize="9" r:id="rId3"/>
  <headerFooter alignWithMargins="0">
    <oddHeader>&amp;C&amp;"Arial,Bold"&amp;18Boiler Fuel/Paper Waste Analysis Model
&amp;12Based on ERIDAN Customer Factories Reporting 5% Fuel Savings and 40% Increase in Corrugator Productivity
After Installing THERMOCON From ERIDAN International Ltd</oddHeader>
    <oddFooter>&amp;CTotal boiler oil per year, total tons of paper per year, and average oil price for 2006 to compare with 2007 and beyond assuming oil price increase of 50%</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M40"/>
  <sheetViews>
    <sheetView zoomScalePageLayoutView="0" workbookViewId="0" topLeftCell="A1">
      <selection activeCell="A1" sqref="A1"/>
    </sheetView>
  </sheetViews>
  <sheetFormatPr defaultColWidth="9.140625" defaultRowHeight="12.75"/>
  <cols>
    <col min="1" max="1" width="5.7109375" style="0" customWidth="1"/>
    <col min="2" max="2" width="24.7109375" style="0" customWidth="1"/>
    <col min="3" max="3" width="15.421875" style="0" bestFit="1" customWidth="1"/>
    <col min="4" max="4" width="10.140625" style="0" bestFit="1" customWidth="1"/>
    <col min="5" max="5" width="22.57421875" style="2" customWidth="1"/>
    <col min="6" max="6" width="27.7109375" style="3" customWidth="1"/>
    <col min="7" max="7" width="21.57421875" style="1" bestFit="1" customWidth="1"/>
    <col min="8" max="8" width="5.7109375" style="0" customWidth="1"/>
  </cols>
  <sheetData>
    <row r="1" spans="1:13" ht="18">
      <c r="A1" s="46" t="s">
        <v>36</v>
      </c>
      <c r="B1" s="47"/>
      <c r="C1" s="47"/>
      <c r="D1" s="47"/>
      <c r="E1" s="48"/>
      <c r="F1" s="49"/>
      <c r="G1" s="50"/>
      <c r="H1" s="4"/>
      <c r="I1" s="4"/>
      <c r="J1" s="4"/>
      <c r="K1" s="4"/>
      <c r="L1" s="4"/>
      <c r="M1" s="4"/>
    </row>
    <row r="2" spans="1:13" ht="12.75">
      <c r="A2" s="47"/>
      <c r="B2" s="47"/>
      <c r="C2" s="47"/>
      <c r="D2" s="47"/>
      <c r="E2" s="48"/>
      <c r="F2" s="49"/>
      <c r="G2" s="50"/>
      <c r="H2" s="4"/>
      <c r="I2" s="4"/>
      <c r="J2" s="4"/>
      <c r="K2" s="4"/>
      <c r="L2" s="4"/>
      <c r="M2" s="4"/>
    </row>
    <row r="3" spans="1:13" ht="15.75">
      <c r="A3" s="4"/>
      <c r="B3" s="26" t="s">
        <v>5</v>
      </c>
      <c r="C3" s="4"/>
      <c r="D3" s="4"/>
      <c r="E3" s="24" t="s">
        <v>19</v>
      </c>
      <c r="F3" s="5" t="s">
        <v>17</v>
      </c>
      <c r="G3" s="25" t="s">
        <v>8</v>
      </c>
      <c r="H3" s="4"/>
      <c r="I3" s="4"/>
      <c r="J3" s="4"/>
      <c r="K3" s="4"/>
      <c r="L3" s="4"/>
      <c r="M3" s="4"/>
    </row>
    <row r="4" spans="1:13" ht="12.75">
      <c r="A4" s="4"/>
      <c r="B4" s="4"/>
      <c r="C4" s="19" t="s">
        <v>37</v>
      </c>
      <c r="D4" s="4"/>
      <c r="E4" s="27">
        <f>IF(C10=0,"",C5/C6*C7)</f>
      </c>
      <c r="F4" s="28">
        <f>IF(C10=0,"",PRODUCT(C5,C7))</f>
      </c>
      <c r="G4" s="29">
        <f>IF(C10=0,"",(C6*C10)*(C8-C9))</f>
      </c>
      <c r="H4" s="4"/>
      <c r="I4" s="4"/>
      <c r="J4" s="4"/>
      <c r="K4" s="4"/>
      <c r="L4" s="4"/>
      <c r="M4" s="4"/>
    </row>
    <row r="5" spans="1:13" ht="12.75">
      <c r="A5" s="4"/>
      <c r="B5" s="4" t="s">
        <v>13</v>
      </c>
      <c r="C5" s="6"/>
      <c r="D5" s="30" t="s">
        <v>4</v>
      </c>
      <c r="E5" s="24" t="s">
        <v>15</v>
      </c>
      <c r="F5" s="5"/>
      <c r="G5" s="25"/>
      <c r="H5" s="4"/>
      <c r="I5" s="4"/>
      <c r="J5" s="4"/>
      <c r="K5" s="4"/>
      <c r="L5" s="4"/>
      <c r="M5" s="4"/>
    </row>
    <row r="6" spans="1:13" ht="12.75">
      <c r="A6" s="4"/>
      <c r="B6" s="4" t="s">
        <v>0</v>
      </c>
      <c r="C6" s="7"/>
      <c r="D6" s="30" t="s">
        <v>4</v>
      </c>
      <c r="E6" s="31">
        <f>IF(C10=0,"",C5/C6)</f>
      </c>
      <c r="F6" s="32" t="s">
        <v>38</v>
      </c>
      <c r="G6" s="25"/>
      <c r="H6" s="4"/>
      <c r="I6" s="4"/>
      <c r="J6" s="4"/>
      <c r="K6" s="4"/>
      <c r="L6" s="4"/>
      <c r="M6" s="4"/>
    </row>
    <row r="7" spans="1:13" ht="12.75">
      <c r="A7" s="4"/>
      <c r="B7" s="4" t="s">
        <v>12</v>
      </c>
      <c r="C7" s="51"/>
      <c r="D7" s="33" t="s">
        <v>4</v>
      </c>
      <c r="E7" s="57" t="s">
        <v>50</v>
      </c>
      <c r="F7" s="34" t="s">
        <v>39</v>
      </c>
      <c r="G7" s="25"/>
      <c r="H7" s="4"/>
      <c r="I7" s="4"/>
      <c r="J7" s="4"/>
      <c r="K7" s="4"/>
      <c r="L7" s="4"/>
      <c r="M7" s="4"/>
    </row>
    <row r="8" spans="1:13" ht="12.75">
      <c r="A8" s="4"/>
      <c r="B8" s="4" t="s">
        <v>6</v>
      </c>
      <c r="C8" s="8"/>
      <c r="D8" s="33" t="s">
        <v>4</v>
      </c>
      <c r="E8" s="57" t="s">
        <v>51</v>
      </c>
      <c r="F8" s="34" t="s">
        <v>53</v>
      </c>
      <c r="G8" s="25"/>
      <c r="H8" s="4"/>
      <c r="I8" s="4"/>
      <c r="J8" s="4"/>
      <c r="K8" s="4"/>
      <c r="L8" s="4"/>
      <c r="M8" s="4"/>
    </row>
    <row r="9" spans="1:13" ht="12.75">
      <c r="A9" s="4"/>
      <c r="B9" s="4" t="s">
        <v>10</v>
      </c>
      <c r="C9" s="8"/>
      <c r="D9" s="33" t="s">
        <v>4</v>
      </c>
      <c r="E9" s="57" t="s">
        <v>52</v>
      </c>
      <c r="F9" s="34" t="s">
        <v>11</v>
      </c>
      <c r="G9" s="25"/>
      <c r="H9" s="4"/>
      <c r="I9" s="4"/>
      <c r="J9" s="4"/>
      <c r="K9" s="4"/>
      <c r="L9" s="4"/>
      <c r="M9" s="4"/>
    </row>
    <row r="10" spans="1:13" ht="13.5" thickBot="1">
      <c r="A10" s="4"/>
      <c r="B10" s="4" t="s">
        <v>7</v>
      </c>
      <c r="C10" s="9"/>
      <c r="D10" s="33" t="s">
        <v>4</v>
      </c>
      <c r="E10" s="57" t="s">
        <v>48</v>
      </c>
      <c r="F10" s="52" t="s">
        <v>40</v>
      </c>
      <c r="G10" s="25"/>
      <c r="H10" s="4"/>
      <c r="I10" s="4"/>
      <c r="J10" s="4"/>
      <c r="K10" s="4"/>
      <c r="L10" s="4"/>
      <c r="M10" s="4"/>
    </row>
    <row r="11" spans="1:13" ht="13.5" thickTop="1">
      <c r="A11" s="4"/>
      <c r="B11" s="4"/>
      <c r="C11" s="25"/>
      <c r="D11" s="33"/>
      <c r="E11" s="57" t="s">
        <v>49</v>
      </c>
      <c r="F11" s="52" t="s">
        <v>41</v>
      </c>
      <c r="G11" s="36" t="s">
        <v>21</v>
      </c>
      <c r="H11" s="4"/>
      <c r="I11" s="4"/>
      <c r="J11" s="4"/>
      <c r="K11" s="4"/>
      <c r="L11" s="4"/>
      <c r="M11" s="4"/>
    </row>
    <row r="12" spans="1:13" ht="15.75">
      <c r="A12" s="4"/>
      <c r="B12" s="26" t="s">
        <v>1</v>
      </c>
      <c r="C12" s="4"/>
      <c r="D12" s="30"/>
      <c r="E12" s="24"/>
      <c r="F12" s="52" t="s">
        <v>42</v>
      </c>
      <c r="G12" s="41" t="s">
        <v>43</v>
      </c>
      <c r="H12" s="4"/>
      <c r="I12" s="4"/>
      <c r="J12" s="4"/>
      <c r="K12" s="4"/>
      <c r="L12" s="4"/>
      <c r="M12" s="4"/>
    </row>
    <row r="13" spans="1:13" ht="12.75">
      <c r="A13" s="4"/>
      <c r="B13" s="19" t="s">
        <v>44</v>
      </c>
      <c r="C13" s="8"/>
      <c r="D13" s="33" t="s">
        <v>4</v>
      </c>
      <c r="E13" s="24"/>
      <c r="F13" s="34"/>
      <c r="G13" s="44">
        <f>IF(C10=0,"",C19*(C13-C15)*0.01)</f>
      </c>
      <c r="H13" s="4"/>
      <c r="I13" s="4"/>
      <c r="J13" s="4"/>
      <c r="K13" s="4"/>
      <c r="L13" s="4"/>
      <c r="M13" s="4"/>
    </row>
    <row r="14" spans="1:13" ht="12.75">
      <c r="A14" s="4"/>
      <c r="B14" s="19" t="s">
        <v>45</v>
      </c>
      <c r="C14" s="53"/>
      <c r="D14" s="33"/>
      <c r="E14" s="24"/>
      <c r="F14" s="35"/>
      <c r="G14" s="41" t="s">
        <v>23</v>
      </c>
      <c r="H14" s="4"/>
      <c r="I14" s="4"/>
      <c r="J14" s="4"/>
      <c r="K14" s="4"/>
      <c r="L14" s="4"/>
      <c r="M14" s="4"/>
    </row>
    <row r="15" spans="1:13" ht="12.75">
      <c r="A15" s="4"/>
      <c r="B15" s="19" t="s">
        <v>46</v>
      </c>
      <c r="C15" s="8"/>
      <c r="D15" s="33" t="s">
        <v>4</v>
      </c>
      <c r="E15" s="24"/>
      <c r="F15" s="35"/>
      <c r="G15" s="41" t="s">
        <v>22</v>
      </c>
      <c r="H15" s="4"/>
      <c r="I15" s="4"/>
      <c r="J15" s="4"/>
      <c r="K15" s="4"/>
      <c r="L15" s="4"/>
      <c r="M15" s="4"/>
    </row>
    <row r="16" spans="1:13" ht="12.75">
      <c r="A16" s="4"/>
      <c r="B16" s="19" t="s">
        <v>47</v>
      </c>
      <c r="C16" s="51"/>
      <c r="D16" s="33" t="s">
        <v>4</v>
      </c>
      <c r="E16" s="24"/>
      <c r="F16" s="5"/>
      <c r="G16" s="44">
        <f>IF(C10=0,"",((E6-E22)*C19)*C20)</f>
      </c>
      <c r="H16" s="4"/>
      <c r="I16" s="4"/>
      <c r="J16" s="4"/>
      <c r="K16" s="4"/>
      <c r="L16" s="4"/>
      <c r="M16" s="4"/>
    </row>
    <row r="17" spans="1:13" ht="12.75">
      <c r="A17" s="4"/>
      <c r="B17" s="4"/>
      <c r="C17" s="37"/>
      <c r="D17" s="30"/>
      <c r="E17" s="24" t="s">
        <v>19</v>
      </c>
      <c r="F17" s="5" t="s">
        <v>17</v>
      </c>
      <c r="G17" s="41" t="s">
        <v>9</v>
      </c>
      <c r="H17" s="4"/>
      <c r="I17" s="4"/>
      <c r="J17" s="4"/>
      <c r="K17" s="4"/>
      <c r="L17" s="4"/>
      <c r="M17" s="4"/>
    </row>
    <row r="18" spans="1:13" ht="12.75">
      <c r="A18" s="4"/>
      <c r="B18" s="4" t="s">
        <v>14</v>
      </c>
      <c r="C18" s="4">
        <f>IF(C10=0,"",C5*0.95)</f>
      </c>
      <c r="D18" s="30"/>
      <c r="E18" s="27">
        <f>IF(C10=0,"",C18/C19*C20)</f>
      </c>
      <c r="F18" s="28">
        <f>IF(C10=0,"",PRODUCT(C18,C20))</f>
      </c>
      <c r="G18" s="44">
        <f>IF(C10=0,"",G13+G16)</f>
      </c>
      <c r="H18" s="4"/>
      <c r="I18" s="4"/>
      <c r="J18" s="4"/>
      <c r="K18" s="4"/>
      <c r="L18" s="4"/>
      <c r="M18" s="4"/>
    </row>
    <row r="19" spans="1:13" ht="12.75">
      <c r="A19" s="4"/>
      <c r="B19" s="4" t="s">
        <v>0</v>
      </c>
      <c r="C19" s="38">
        <f>IF(C10=0,"",C6*1.4)</f>
      </c>
      <c r="D19" s="30"/>
      <c r="E19" s="24" t="s">
        <v>20</v>
      </c>
      <c r="F19" s="5" t="s">
        <v>16</v>
      </c>
      <c r="G19" s="41" t="s">
        <v>25</v>
      </c>
      <c r="H19" s="4"/>
      <c r="I19" s="4"/>
      <c r="J19" s="4"/>
      <c r="K19" s="4"/>
      <c r="L19" s="4"/>
      <c r="M19" s="4"/>
    </row>
    <row r="20" spans="1:13" ht="12.75">
      <c r="A20" s="4"/>
      <c r="B20" s="4" t="s">
        <v>12</v>
      </c>
      <c r="C20" s="29">
        <f>IF(C10=0,"",C16)</f>
      </c>
      <c r="D20" s="33"/>
      <c r="E20" s="39">
        <f>IF(C10=0,"",C20/C7-1)</f>
      </c>
      <c r="F20" s="40">
        <f>IF(C10=0,"",C18/C5-1)</f>
      </c>
      <c r="G20" s="41" t="s">
        <v>24</v>
      </c>
      <c r="H20" s="4"/>
      <c r="I20" s="4"/>
      <c r="J20" s="4"/>
      <c r="K20" s="4"/>
      <c r="L20" s="4"/>
      <c r="M20" s="4"/>
    </row>
    <row r="21" spans="1:13" ht="13.5" thickBot="1">
      <c r="A21" s="4"/>
      <c r="B21" s="4" t="s">
        <v>3</v>
      </c>
      <c r="C21" s="37">
        <f>IF(C10=0,"",C19/C6-1)</f>
      </c>
      <c r="D21" s="4"/>
      <c r="E21" s="24" t="s">
        <v>15</v>
      </c>
      <c r="F21" s="5" t="s">
        <v>18</v>
      </c>
      <c r="G21" s="45">
        <f>IF(C10=0,"",E6-E22)</f>
      </c>
      <c r="H21" s="4"/>
      <c r="I21" s="4"/>
      <c r="J21" s="4"/>
      <c r="K21" s="4"/>
      <c r="L21" s="4"/>
      <c r="M21" s="4"/>
    </row>
    <row r="22" spans="1:13" ht="13.5" thickTop="1">
      <c r="A22" s="4"/>
      <c r="B22" s="4"/>
      <c r="C22" s="4"/>
      <c r="D22" s="4"/>
      <c r="E22" s="31">
        <f>IF(C10=0,"",C18/C19)</f>
      </c>
      <c r="F22" s="40">
        <f>IF(C10=0,"",E22/E6-1)</f>
      </c>
      <c r="G22" s="25"/>
      <c r="H22" s="4"/>
      <c r="I22" s="4"/>
      <c r="J22" s="4"/>
      <c r="K22" s="4"/>
      <c r="L22" s="4"/>
      <c r="M22" s="4"/>
    </row>
    <row r="23" spans="1:13" ht="16.5" thickBot="1">
      <c r="A23" s="4"/>
      <c r="B23" s="26" t="s">
        <v>2</v>
      </c>
      <c r="C23" s="4"/>
      <c r="D23" s="4"/>
      <c r="E23" s="24"/>
      <c r="F23" s="5"/>
      <c r="G23" s="43"/>
      <c r="H23" s="4"/>
      <c r="I23" s="4"/>
      <c r="J23" s="4"/>
      <c r="K23" s="4"/>
      <c r="L23" s="4"/>
      <c r="M23" s="4"/>
    </row>
    <row r="24" spans="1:13" ht="13.5" thickTop="1">
      <c r="A24" s="4"/>
      <c r="B24" s="4"/>
      <c r="C24" s="4"/>
      <c r="D24" s="4"/>
      <c r="E24" s="24" t="s">
        <v>19</v>
      </c>
      <c r="F24" s="5" t="s">
        <v>17</v>
      </c>
      <c r="G24" s="54" t="s">
        <v>26</v>
      </c>
      <c r="H24" s="4"/>
      <c r="I24" s="4"/>
      <c r="J24" s="4"/>
      <c r="K24" s="4"/>
      <c r="L24" s="4"/>
      <c r="M24" s="4"/>
    </row>
    <row r="25" spans="1:13" ht="12.75">
      <c r="A25" s="4"/>
      <c r="B25" s="4" t="s">
        <v>14</v>
      </c>
      <c r="C25" s="4">
        <f>IF(C10=0,"",C5)</f>
      </c>
      <c r="D25" s="4"/>
      <c r="E25" s="27">
        <f>IF(C10=0,"",C25/C26*C27)</f>
      </c>
      <c r="F25" s="28">
        <f>IF(C10=0,"",PRODUCT(C25,C27))</f>
      </c>
      <c r="G25" s="55" t="s">
        <v>27</v>
      </c>
      <c r="H25" s="4"/>
      <c r="I25" s="4"/>
      <c r="J25" s="4"/>
      <c r="K25" s="4"/>
      <c r="L25" s="4"/>
      <c r="M25" s="4"/>
    </row>
    <row r="26" spans="1:13" ht="13.5" thickBot="1">
      <c r="A26" s="4"/>
      <c r="B26" s="4" t="s">
        <v>0</v>
      </c>
      <c r="C26" s="4">
        <f>IF(C10=0,"",C6)</f>
      </c>
      <c r="D26" s="4"/>
      <c r="E26" s="24" t="s">
        <v>20</v>
      </c>
      <c r="F26" s="5" t="s">
        <v>16</v>
      </c>
      <c r="G26" s="56" t="s">
        <v>28</v>
      </c>
      <c r="H26" s="4"/>
      <c r="I26" s="4"/>
      <c r="J26" s="4"/>
      <c r="K26" s="4"/>
      <c r="L26" s="4"/>
      <c r="M26" s="4"/>
    </row>
    <row r="27" spans="1:13" ht="13.5" thickTop="1">
      <c r="A27" s="4"/>
      <c r="B27" s="4" t="s">
        <v>12</v>
      </c>
      <c r="C27" s="29">
        <f>IF(C10=0,"",C20)</f>
      </c>
      <c r="D27" s="42"/>
      <c r="E27" s="39">
        <f>IF(C10=0,"",C27/C7-1)</f>
      </c>
      <c r="F27" s="40">
        <f>IF(C10=0,"",C25/C5-1)</f>
      </c>
      <c r="G27" s="43"/>
      <c r="H27" s="4"/>
      <c r="I27" s="4"/>
      <c r="J27" s="4"/>
      <c r="K27" s="4"/>
      <c r="L27" s="4"/>
      <c r="M27" s="4"/>
    </row>
    <row r="28" spans="1:13" ht="12.75">
      <c r="A28" s="4"/>
      <c r="B28" s="4" t="s">
        <v>3</v>
      </c>
      <c r="C28" s="37">
        <f>IF(C10=0,"",C26/C6-1)</f>
      </c>
      <c r="D28" s="4"/>
      <c r="E28" s="24" t="s">
        <v>15</v>
      </c>
      <c r="F28" s="5" t="s">
        <v>18</v>
      </c>
      <c r="G28" s="25"/>
      <c r="H28" s="4"/>
      <c r="I28" s="4"/>
      <c r="J28" s="4"/>
      <c r="K28" s="4"/>
      <c r="L28" s="4"/>
      <c r="M28" s="4"/>
    </row>
    <row r="29" spans="1:13" ht="12.75">
      <c r="A29" s="4"/>
      <c r="B29" s="4"/>
      <c r="C29" s="37"/>
      <c r="D29" s="4"/>
      <c r="E29" s="31">
        <f>IF(C10=0,"",C25/C26)</f>
      </c>
      <c r="F29" s="40">
        <f>IF(C10=0,"",E29/E6-1)</f>
      </c>
      <c r="G29" s="25"/>
      <c r="H29" s="4"/>
      <c r="I29" s="4"/>
      <c r="J29" s="4"/>
      <c r="K29" s="4"/>
      <c r="L29" s="4"/>
      <c r="M29" s="4"/>
    </row>
    <row r="30" spans="1:13" ht="15.75">
      <c r="A30" s="4"/>
      <c r="B30" s="26"/>
      <c r="C30" s="4"/>
      <c r="D30" s="4"/>
      <c r="E30" s="24"/>
      <c r="F30" s="5"/>
      <c r="G30" s="25"/>
      <c r="H30" s="4"/>
      <c r="I30" s="4"/>
      <c r="J30" s="4"/>
      <c r="K30" s="4"/>
      <c r="L30" s="4"/>
      <c r="M30" s="4"/>
    </row>
    <row r="31" spans="1:13" ht="12.75">
      <c r="A31" s="4"/>
      <c r="B31" s="4"/>
      <c r="C31" s="4"/>
      <c r="D31" s="4"/>
      <c r="E31" s="24"/>
      <c r="F31" s="5"/>
      <c r="G31" s="25"/>
      <c r="H31" s="4"/>
      <c r="I31" s="4"/>
      <c r="J31" s="4"/>
      <c r="K31" s="4"/>
      <c r="L31" s="4"/>
      <c r="M31" s="4"/>
    </row>
    <row r="32" spans="1:13" ht="12.75">
      <c r="A32" s="4"/>
      <c r="B32" s="4"/>
      <c r="C32" s="4"/>
      <c r="D32" s="4"/>
      <c r="E32" s="27"/>
      <c r="F32" s="28"/>
      <c r="G32" s="25"/>
      <c r="H32" s="4"/>
      <c r="I32" s="4"/>
      <c r="J32" s="4"/>
      <c r="K32" s="4"/>
      <c r="L32" s="4"/>
      <c r="M32" s="4"/>
    </row>
    <row r="33" spans="1:13" ht="12.75">
      <c r="A33" s="4"/>
      <c r="B33" s="4"/>
      <c r="C33" s="4"/>
      <c r="D33" s="4"/>
      <c r="E33" s="24"/>
      <c r="F33" s="5"/>
      <c r="G33" s="25"/>
      <c r="H33" s="4"/>
      <c r="I33" s="4"/>
      <c r="J33" s="4"/>
      <c r="K33" s="4"/>
      <c r="L33" s="4"/>
      <c r="M33" s="4"/>
    </row>
    <row r="34" spans="1:13" ht="12.75">
      <c r="A34" s="4"/>
      <c r="B34" s="4"/>
      <c r="C34" s="4"/>
      <c r="D34" s="4"/>
      <c r="E34" s="24"/>
      <c r="F34" s="5"/>
      <c r="G34" s="25"/>
      <c r="H34" s="4"/>
      <c r="I34" s="4"/>
      <c r="J34" s="4"/>
      <c r="K34" s="4"/>
      <c r="L34" s="4"/>
      <c r="M34" s="4"/>
    </row>
    <row r="35" spans="1:13" ht="12.75">
      <c r="A35" s="4"/>
      <c r="B35" s="4"/>
      <c r="C35" s="4"/>
      <c r="D35" s="4"/>
      <c r="E35" s="24"/>
      <c r="F35" s="5"/>
      <c r="G35" s="25"/>
      <c r="H35" s="4"/>
      <c r="I35" s="4"/>
      <c r="J35" s="4"/>
      <c r="K35" s="4"/>
      <c r="L35" s="4"/>
      <c r="M35" s="4"/>
    </row>
    <row r="36" spans="1:8" ht="12.75">
      <c r="A36" s="11"/>
      <c r="B36" s="11"/>
      <c r="C36" s="11"/>
      <c r="D36" s="11"/>
      <c r="E36" s="13"/>
      <c r="F36" s="12"/>
      <c r="G36" s="14"/>
      <c r="H36" s="11"/>
    </row>
    <row r="37" spans="1:8" ht="12.75">
      <c r="A37" s="11"/>
      <c r="B37" s="11"/>
      <c r="C37" s="11"/>
      <c r="D37" s="11"/>
      <c r="E37" s="13"/>
      <c r="F37" s="12"/>
      <c r="G37" s="14"/>
      <c r="H37" s="11"/>
    </row>
    <row r="38" spans="1:8" ht="12.75">
      <c r="A38" s="11"/>
      <c r="B38" s="11"/>
      <c r="C38" s="11"/>
      <c r="D38" s="11"/>
      <c r="E38" s="13"/>
      <c r="F38" s="12"/>
      <c r="G38" s="14"/>
      <c r="H38" s="11"/>
    </row>
    <row r="39" spans="1:8" ht="12.75">
      <c r="A39" s="11"/>
      <c r="B39" s="11"/>
      <c r="C39" s="11"/>
      <c r="D39" s="11"/>
      <c r="E39" s="13"/>
      <c r="F39" s="12"/>
      <c r="G39" s="14"/>
      <c r="H39" s="11"/>
    </row>
    <row r="40" spans="1:8" ht="12.75">
      <c r="A40" s="11"/>
      <c r="B40" s="11"/>
      <c r="C40" s="11"/>
      <c r="D40" s="11"/>
      <c r="E40" s="13"/>
      <c r="F40" s="12"/>
      <c r="G40" s="14"/>
      <c r="H40" s="11"/>
    </row>
  </sheetData>
  <sheetProtection/>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Drayenhagen</dc:creator>
  <cp:keywords/>
  <dc:description/>
  <cp:lastModifiedBy>P4P800-E</cp:lastModifiedBy>
  <cp:lastPrinted>2008-01-21T05:46:49Z</cp:lastPrinted>
  <dcterms:created xsi:type="dcterms:W3CDTF">2008-01-05T08:40:51Z</dcterms:created>
  <dcterms:modified xsi:type="dcterms:W3CDTF">2009-09-15T16:26:21Z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